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<sst xmlns="http://schemas.openxmlformats.org/spreadsheetml/2006/main" count="58" uniqueCount="56">
  <si>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序号</t>
  </si>
  <si>
    <t>曾咏君</t>
  </si>
  <si>
    <t>附件：</t>
  </si>
  <si>
    <t>邹纯伊</t>
  </si>
  <si>
    <t>郭媛媛</t>
  </si>
  <si>
    <t>肖好</t>
  </si>
  <si>
    <t>戈俊</t>
  </si>
  <si>
    <t>姚海涛</t>
  </si>
  <si>
    <t>汤帅</t>
  </si>
  <si>
    <t>肖容</t>
  </si>
  <si>
    <t>陈洁</t>
  </si>
  <si>
    <t>何雨蝶</t>
  </si>
  <si>
    <t>罗煜</t>
  </si>
  <si>
    <t>刘红飞</t>
  </si>
  <si>
    <t>邓逸慧</t>
  </si>
  <si>
    <t>胡　薇</t>
  </si>
  <si>
    <t>邵阳市审计局</t>
  </si>
  <si>
    <t>邵阳市内部审计事务中心</t>
  </si>
  <si>
    <t>邵阳市公共资源交易中心</t>
  </si>
  <si>
    <t>邵阳市科技局</t>
  </si>
  <si>
    <t>邵阳市科技事务中心</t>
  </si>
  <si>
    <t>邵阳市科学技术协会</t>
  </si>
  <si>
    <t>邵阳市科技馆</t>
  </si>
  <si>
    <t>邵阳市大圳灌区管理局</t>
  </si>
  <si>
    <t>邵阳市大圳灌区管理局红星水利工程管理站</t>
  </si>
  <si>
    <t>邵阳市大圳灌区管理局所属二级单位</t>
  </si>
  <si>
    <t>邵阳市大圳灌区管理局新虹水利工程管理站</t>
  </si>
  <si>
    <t>邵阳市大圳灌区管理局麻林水利工程管理站</t>
  </si>
  <si>
    <t>邵阳市大圳灌区管理局红旗水利工程管理站</t>
  </si>
  <si>
    <t>邵阳市大圳灌区管理局东风水利工程管理站</t>
  </si>
  <si>
    <t>财务会计</t>
  </si>
  <si>
    <t>工程造价一</t>
  </si>
  <si>
    <t>财务二</t>
  </si>
  <si>
    <t>计算机二</t>
  </si>
  <si>
    <t>网络安全</t>
  </si>
  <si>
    <t>工程技术</t>
  </si>
  <si>
    <t>渠排工二</t>
  </si>
  <si>
    <t>谢妮</t>
  </si>
  <si>
    <t>计算机一</t>
  </si>
  <si>
    <t>财务一</t>
  </si>
  <si>
    <t>电子信息</t>
  </si>
  <si>
    <t>文秘</t>
  </si>
  <si>
    <t>宣传专干</t>
  </si>
  <si>
    <t>水利综合管理一</t>
  </si>
  <si>
    <t>水利综合管理二</t>
  </si>
  <si>
    <t>工程造价二</t>
  </si>
  <si>
    <t>渠排工一</t>
  </si>
  <si>
    <t>2021年邵阳市市直事业单位公开招聘(第二批)入围面试人员名单</t>
  </si>
  <si>
    <t>姓名</t>
  </si>
  <si>
    <t>准考证号</t>
  </si>
  <si>
    <t>报考单位主管局</t>
  </si>
  <si>
    <t>报考单位</t>
  </si>
  <si>
    <t>报考岗位</t>
  </si>
  <si>
    <t>笔试
成绩</t>
  </si>
  <si>
    <t>备注</t>
  </si>
  <si>
    <t>递补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</si>
</sst>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5.125" style="0" customWidth="1"/>
    <col min="2" max="2" width="9.75390625" style="0" customWidth="1"/>
    <col min="3" max="3" width="11.00390625" style="0" customWidth="1"/>
    <col min="4" max="4" width="14.25390625" style="0" customWidth="1"/>
    <col min="5" max="5" width="15.625" style="0" customWidth="1"/>
    <col min="6" max="6" width="11.75390625" style="0" customWidth="1"/>
    <col min="7" max="7" width="7.75390625" style="0" customWidth="1"/>
    <col min="8" max="8" width="5.25390625" style="0" customWidth="1"/>
  </cols>
  <sheetData>
    <row r="1" ht="15">
      <c r="A1" t="s">
        <v>2</v>
      </c>
    </row>
    <row r="2" spans="1:8" ht="21" customHeight="1">
      <c r="A2" s="13" t="s">
        <v>47</v>
      </c>
      <c r="B2" s="13"/>
      <c r="C2" s="13"/>
      <c r="D2" s="13"/>
      <c r="E2" s="13"/>
      <c r="F2" s="13"/>
      <c r="G2" s="13"/>
      <c r="H2" s="13"/>
    </row>
    <row r="3" spans="1:8" ht="24.75" customHeight="1">
      <c r="A3" s="9" t="s">
        <v>0</v>
      </c>
      <c r="B3" s="9" t="s">
        <v>48</v>
      </c>
      <c r="C3" s="9" t="s">
        <v>49</v>
      </c>
      <c r="D3" s="10" t="s">
        <v>50</v>
      </c>
      <c r="E3" s="9" t="s">
        <v>51</v>
      </c>
      <c r="F3" s="10" t="s">
        <v>52</v>
      </c>
      <c r="G3" s="10" t="s">
        <v>53</v>
      </c>
      <c r="H3" s="11" t="s">
        <v>54</v>
      </c>
    </row>
    <row r="4" spans="1:8" ht="15">
      <c r="A4" s="2">
        <v>1</v>
      </c>
      <c r="B4" s="2" t="s">
        <v>3</v>
      </c>
      <c r="C4" s="2">
        <v>2021020420</v>
      </c>
      <c r="D4" s="16" t="s">
        <v>16</v>
      </c>
      <c r="E4" s="16" t="s">
        <v>17</v>
      </c>
      <c r="F4" s="16" t="s">
        <v>30</v>
      </c>
      <c r="G4" s="2">
        <v>88.1</v>
      </c>
      <c r="H4" s="1"/>
    </row>
    <row r="5" spans="1:8" ht="12.75" customHeight="1">
      <c r="A5" s="2">
        <v>2</v>
      </c>
      <c r="B5" s="2" t="s">
        <v>4</v>
      </c>
      <c r="C5" s="2">
        <v>2021020320</v>
      </c>
      <c r="D5" s="16"/>
      <c r="E5" s="16"/>
      <c r="F5" s="16"/>
      <c r="G5" s="2">
        <v>87.1</v>
      </c>
      <c r="H5" s="1"/>
    </row>
    <row r="6" spans="1:8" ht="15" customHeight="1">
      <c r="A6" s="2">
        <v>3</v>
      </c>
      <c r="B6" s="2" t="s">
        <v>5</v>
      </c>
      <c r="C6" s="2">
        <v>2021030226</v>
      </c>
      <c r="D6" s="16"/>
      <c r="E6" s="16"/>
      <c r="F6" s="16" t="s">
        <v>31</v>
      </c>
      <c r="G6" s="2">
        <v>73.7</v>
      </c>
      <c r="H6" s="1"/>
    </row>
    <row r="7" spans="1:8" ht="15">
      <c r="A7" s="2">
        <v>4</v>
      </c>
      <c r="B7" s="2" t="s">
        <v>1</v>
      </c>
      <c r="C7" s="2">
        <v>2021030526</v>
      </c>
      <c r="D7" s="16"/>
      <c r="E7" s="16"/>
      <c r="F7" s="16"/>
      <c r="G7" s="2">
        <v>73.6</v>
      </c>
      <c r="H7" s="1"/>
    </row>
    <row r="8" spans="1:8" ht="15">
      <c r="A8" s="2">
        <v>5</v>
      </c>
      <c r="B8" s="2" t="s">
        <v>6</v>
      </c>
      <c r="C8" s="2">
        <v>2021030113</v>
      </c>
      <c r="D8" s="16"/>
      <c r="E8" s="16"/>
      <c r="F8" s="16"/>
      <c r="G8" s="2">
        <v>71.2</v>
      </c>
      <c r="H8" s="1"/>
    </row>
    <row r="9" spans="1:8" ht="15">
      <c r="A9" s="2">
        <v>6</v>
      </c>
      <c r="B9" s="2" t="s">
        <v>37</v>
      </c>
      <c r="C9" s="2">
        <v>2021030213</v>
      </c>
      <c r="D9" s="16"/>
      <c r="E9" s="16"/>
      <c r="F9" s="16"/>
      <c r="G9" s="2">
        <v>70.7</v>
      </c>
      <c r="H9" s="2" t="s">
        <v>55</v>
      </c>
    </row>
    <row r="10" spans="1:8" ht="15">
      <c r="A10" s="2">
        <v>7</v>
      </c>
      <c r="B10" s="3" t="str">
        <f>"刘萍"</f>
        <v>刘萍</v>
      </c>
      <c r="C10" s="3" t="str">
        <f>"2021020717"</f>
        <v>2021020717</v>
      </c>
      <c r="D10" s="14" t="s">
        <v>18</v>
      </c>
      <c r="E10" s="14" t="s">
        <v>18</v>
      </c>
      <c r="F10" s="15" t="s">
        <v>32</v>
      </c>
      <c r="G10" s="5">
        <v>89.1</v>
      </c>
      <c r="H10" s="1"/>
    </row>
    <row r="11" spans="1:8" ht="15">
      <c r="A11" s="2">
        <v>8</v>
      </c>
      <c r="B11" s="3" t="str">
        <f>"易万新"</f>
        <v>易万新</v>
      </c>
      <c r="C11" s="3" t="str">
        <f>"2021020712"</f>
        <v>2021020712</v>
      </c>
      <c r="D11" s="14"/>
      <c r="E11" s="14"/>
      <c r="F11" s="15"/>
      <c r="G11" s="5">
        <v>89</v>
      </c>
      <c r="H11" s="1"/>
    </row>
    <row r="12" spans="1:8" ht="15">
      <c r="A12" s="2">
        <v>9</v>
      </c>
      <c r="B12" s="3" t="str">
        <f>"邹紫燕"</f>
        <v>邹紫燕</v>
      </c>
      <c r="C12" s="3" t="str">
        <f>"2021010606"</f>
        <v>2021010606</v>
      </c>
      <c r="D12" s="14"/>
      <c r="E12" s="14"/>
      <c r="F12" s="15" t="s">
        <v>33</v>
      </c>
      <c r="G12" s="5">
        <v>76.9</v>
      </c>
      <c r="H12" s="1"/>
    </row>
    <row r="13" spans="1:8" ht="15">
      <c r="A13" s="2">
        <v>10</v>
      </c>
      <c r="B13" s="3" t="str">
        <f>"陈林伟"</f>
        <v>陈林伟</v>
      </c>
      <c r="C13" s="3" t="str">
        <f>"2021010623"</f>
        <v>2021010623</v>
      </c>
      <c r="D13" s="14"/>
      <c r="E13" s="14"/>
      <c r="F13" s="15"/>
      <c r="G13" s="5">
        <v>74.9</v>
      </c>
      <c r="H13" s="1"/>
    </row>
    <row r="14" spans="1:8" ht="15">
      <c r="A14" s="2">
        <v>11</v>
      </c>
      <c r="B14" s="3" t="str">
        <f>"刘景根"</f>
        <v>刘景根</v>
      </c>
      <c r="C14" s="3" t="str">
        <f>"2021010507"</f>
        <v>2021010507</v>
      </c>
      <c r="D14" s="14"/>
      <c r="E14" s="14"/>
      <c r="F14" s="15" t="s">
        <v>34</v>
      </c>
      <c r="G14" s="5">
        <v>85</v>
      </c>
      <c r="H14" s="1"/>
    </row>
    <row r="15" spans="1:8" ht="15">
      <c r="A15" s="2">
        <v>12</v>
      </c>
      <c r="B15" s="3" t="str">
        <f>"银挺"</f>
        <v>银挺</v>
      </c>
      <c r="C15" s="3" t="str">
        <f>"2021010514"</f>
        <v>2021010514</v>
      </c>
      <c r="D15" s="14"/>
      <c r="E15" s="14"/>
      <c r="F15" s="15"/>
      <c r="G15" s="5">
        <v>74</v>
      </c>
      <c r="H15" s="1"/>
    </row>
    <row r="16" spans="1:8" ht="15">
      <c r="A16" s="2">
        <v>13</v>
      </c>
      <c r="B16" s="2" t="s">
        <v>7</v>
      </c>
      <c r="C16" s="2">
        <v>2021010307</v>
      </c>
      <c r="D16" s="16" t="s">
        <v>19</v>
      </c>
      <c r="E16" s="16" t="s">
        <v>20</v>
      </c>
      <c r="F16" s="16" t="s">
        <v>38</v>
      </c>
      <c r="G16" s="5">
        <v>92.6</v>
      </c>
      <c r="H16" s="1"/>
    </row>
    <row r="17" spans="1:8" ht="15">
      <c r="A17" s="2">
        <v>14</v>
      </c>
      <c r="B17" s="2" t="s">
        <v>8</v>
      </c>
      <c r="C17" s="2">
        <v>2021010329</v>
      </c>
      <c r="D17" s="16"/>
      <c r="E17" s="16"/>
      <c r="F17" s="16"/>
      <c r="G17" s="5">
        <v>79.9</v>
      </c>
      <c r="H17" s="1"/>
    </row>
    <row r="18" spans="1:8" ht="15">
      <c r="A18" s="2">
        <v>15</v>
      </c>
      <c r="B18" s="2" t="s">
        <v>9</v>
      </c>
      <c r="C18" s="2">
        <v>2021020203</v>
      </c>
      <c r="D18" s="16"/>
      <c r="E18" s="16"/>
      <c r="F18" s="16" t="s">
        <v>39</v>
      </c>
      <c r="G18" s="5">
        <v>89.2</v>
      </c>
      <c r="H18" s="1"/>
    </row>
    <row r="19" spans="1:8" ht="15">
      <c r="A19" s="2">
        <v>16</v>
      </c>
      <c r="B19" s="2" t="s">
        <v>10</v>
      </c>
      <c r="C19" s="2">
        <v>2021020110</v>
      </c>
      <c r="D19" s="16"/>
      <c r="E19" s="16"/>
      <c r="F19" s="16"/>
      <c r="G19" s="5">
        <v>88.3</v>
      </c>
      <c r="H19" s="1"/>
    </row>
    <row r="20" spans="1:8" ht="15">
      <c r="A20" s="2">
        <v>17</v>
      </c>
      <c r="B20" s="2" t="s">
        <v>11</v>
      </c>
      <c r="C20" s="2">
        <v>2021020201</v>
      </c>
      <c r="D20" s="16"/>
      <c r="E20" s="16"/>
      <c r="F20" s="16"/>
      <c r="G20" s="5">
        <v>88.3</v>
      </c>
      <c r="H20" s="1"/>
    </row>
    <row r="21" spans="1:8" ht="15">
      <c r="A21" s="2">
        <v>18</v>
      </c>
      <c r="B21" s="2" t="s">
        <v>12</v>
      </c>
      <c r="C21" s="2">
        <v>2021010710</v>
      </c>
      <c r="D21" s="16"/>
      <c r="E21" s="16"/>
      <c r="F21" s="16" t="s">
        <v>40</v>
      </c>
      <c r="G21" s="5">
        <v>67.5</v>
      </c>
      <c r="H21" s="1"/>
    </row>
    <row r="22" spans="1:8" ht="15">
      <c r="A22" s="2">
        <v>19</v>
      </c>
      <c r="B22" s="2" t="s">
        <v>13</v>
      </c>
      <c r="C22" s="2">
        <v>2021010704</v>
      </c>
      <c r="D22" s="16"/>
      <c r="E22" s="16"/>
      <c r="F22" s="16"/>
      <c r="G22" s="5">
        <v>58.5</v>
      </c>
      <c r="H22" s="1"/>
    </row>
    <row r="23" spans="1:8" ht="15">
      <c r="A23" s="2">
        <v>20</v>
      </c>
      <c r="B23" s="4" t="s">
        <v>14</v>
      </c>
      <c r="C23" s="4">
        <v>2021010211</v>
      </c>
      <c r="D23" s="14" t="s">
        <v>21</v>
      </c>
      <c r="E23" s="14" t="s">
        <v>22</v>
      </c>
      <c r="F23" s="14" t="s">
        <v>41</v>
      </c>
      <c r="G23" s="5">
        <v>85.5</v>
      </c>
      <c r="H23" s="1"/>
    </row>
    <row r="24" spans="1:8" ht="15">
      <c r="A24" s="2">
        <v>21</v>
      </c>
      <c r="B24" s="2" t="s">
        <v>15</v>
      </c>
      <c r="C24" s="2">
        <v>2021010120</v>
      </c>
      <c r="D24" s="14"/>
      <c r="E24" s="14"/>
      <c r="F24" s="14"/>
      <c r="G24" s="5">
        <v>82.8</v>
      </c>
      <c r="H24" s="1"/>
    </row>
    <row r="25" spans="1:8" ht="15">
      <c r="A25" s="2">
        <v>22</v>
      </c>
      <c r="B25" s="6" t="str">
        <f>"肖燕"</f>
        <v>肖燕</v>
      </c>
      <c r="C25" s="6" t="str">
        <f>"2021010524"</f>
        <v>2021010524</v>
      </c>
      <c r="D25" s="17" t="s">
        <v>23</v>
      </c>
      <c r="E25" s="12" t="s">
        <v>23</v>
      </c>
      <c r="F25" s="12" t="s">
        <v>42</v>
      </c>
      <c r="G25" s="5">
        <v>78.9</v>
      </c>
      <c r="H25" s="1"/>
    </row>
    <row r="26" spans="1:8" ht="15">
      <c r="A26" s="2">
        <v>23</v>
      </c>
      <c r="B26" s="6" t="str">
        <f>"肖海燕"</f>
        <v>肖海燕</v>
      </c>
      <c r="C26" s="6" t="str">
        <f>"2021010522"</f>
        <v>2021010522</v>
      </c>
      <c r="D26" s="17"/>
      <c r="E26" s="12"/>
      <c r="F26" s="12"/>
      <c r="G26" s="5">
        <v>77.2</v>
      </c>
      <c r="H26" s="1"/>
    </row>
    <row r="27" spans="1:8" ht="15">
      <c r="A27" s="2">
        <v>24</v>
      </c>
      <c r="B27" s="6" t="str">
        <f>"陈都有"</f>
        <v>陈都有</v>
      </c>
      <c r="C27" s="6" t="str">
        <f>"2021010523"</f>
        <v>2021010523</v>
      </c>
      <c r="D27" s="17"/>
      <c r="E27" s="12"/>
      <c r="F27" s="12"/>
      <c r="G27" s="5">
        <v>74.5</v>
      </c>
      <c r="H27" s="1"/>
    </row>
    <row r="28" spans="1:8" ht="15">
      <c r="A28" s="2">
        <v>25</v>
      </c>
      <c r="B28" s="6" t="str">
        <f>"覃玉麟"</f>
        <v>覃玉麟</v>
      </c>
      <c r="C28" s="6" t="str">
        <f>"2021040310"</f>
        <v>2021040310</v>
      </c>
      <c r="D28" s="17"/>
      <c r="E28" s="12" t="s">
        <v>24</v>
      </c>
      <c r="F28" s="12" t="s">
        <v>43</v>
      </c>
      <c r="G28" s="5">
        <v>74.2</v>
      </c>
      <c r="H28" s="1"/>
    </row>
    <row r="29" spans="1:8" ht="15">
      <c r="A29" s="2">
        <v>26</v>
      </c>
      <c r="B29" s="6" t="str">
        <f>"李俊杰"</f>
        <v>李俊杰</v>
      </c>
      <c r="C29" s="6" t="str">
        <f>"2021040428"</f>
        <v>2021040428</v>
      </c>
      <c r="D29" s="17"/>
      <c r="E29" s="12"/>
      <c r="F29" s="12"/>
      <c r="G29" s="5">
        <v>72.3</v>
      </c>
      <c r="H29" s="1"/>
    </row>
    <row r="30" spans="1:8" ht="15">
      <c r="A30" s="2">
        <v>27</v>
      </c>
      <c r="B30" s="6" t="str">
        <f>"李柠"</f>
        <v>李柠</v>
      </c>
      <c r="C30" s="6" t="str">
        <f>"2021040528"</f>
        <v>2021040528</v>
      </c>
      <c r="D30" s="17"/>
      <c r="E30" s="12"/>
      <c r="F30" s="12"/>
      <c r="G30" s="5">
        <v>66</v>
      </c>
      <c r="H30" s="1"/>
    </row>
    <row r="31" spans="1:8" ht="15">
      <c r="A31" s="2">
        <v>28</v>
      </c>
      <c r="B31" s="6" t="str">
        <f>"刘益铭"</f>
        <v>刘益铭</v>
      </c>
      <c r="C31" s="6" t="str">
        <f>"2021040208"</f>
        <v>2021040208</v>
      </c>
      <c r="D31" s="17"/>
      <c r="E31" s="12"/>
      <c r="F31" s="12"/>
      <c r="G31" s="5">
        <v>63.5</v>
      </c>
      <c r="H31" s="1"/>
    </row>
    <row r="32" spans="1:8" ht="15">
      <c r="A32" s="2">
        <v>29</v>
      </c>
      <c r="B32" s="6" t="str">
        <f>"李丹"</f>
        <v>李丹</v>
      </c>
      <c r="C32" s="6" t="str">
        <f>"2021040206"</f>
        <v>2021040206</v>
      </c>
      <c r="D32" s="17"/>
      <c r="E32" s="12"/>
      <c r="F32" s="12"/>
      <c r="G32" s="5">
        <v>63.4</v>
      </c>
      <c r="H32" s="1"/>
    </row>
    <row r="33" spans="1:8" ht="15">
      <c r="A33" s="2">
        <v>30</v>
      </c>
      <c r="B33" s="6" t="str">
        <f>"刘松涛"</f>
        <v>刘松涛</v>
      </c>
      <c r="C33" s="6" t="str">
        <f>"2021040527"</f>
        <v>2021040527</v>
      </c>
      <c r="D33" s="17"/>
      <c r="E33" s="12"/>
      <c r="F33" s="12"/>
      <c r="G33" s="5">
        <v>62.5</v>
      </c>
      <c r="H33" s="1"/>
    </row>
    <row r="34" spans="1:8" ht="18.75" customHeight="1">
      <c r="A34" s="2">
        <v>31</v>
      </c>
      <c r="B34" s="6" t="str">
        <f>"尹奥杰"</f>
        <v>尹奥杰</v>
      </c>
      <c r="C34" s="6" t="str">
        <f>"2021040604"</f>
        <v>2021040604</v>
      </c>
      <c r="D34" s="17"/>
      <c r="E34" s="12" t="s">
        <v>25</v>
      </c>
      <c r="F34" s="12" t="s">
        <v>44</v>
      </c>
      <c r="G34" s="5">
        <v>52.3</v>
      </c>
      <c r="H34" s="1"/>
    </row>
    <row r="35" spans="1:8" ht="15">
      <c r="A35" s="2">
        <v>32</v>
      </c>
      <c r="B35" s="6" t="str">
        <f>"刘巍"</f>
        <v>刘巍</v>
      </c>
      <c r="C35" s="6" t="str">
        <f>"2021040606"</f>
        <v>2021040606</v>
      </c>
      <c r="D35" s="17"/>
      <c r="E35" s="12"/>
      <c r="F35" s="12"/>
      <c r="G35" s="5">
        <v>52.1</v>
      </c>
      <c r="H35" s="1"/>
    </row>
    <row r="36" spans="1:8" ht="35.25" customHeight="1">
      <c r="A36" s="2">
        <v>33</v>
      </c>
      <c r="B36" s="6" t="str">
        <f>"陆立彪"</f>
        <v>陆立彪</v>
      </c>
      <c r="C36" s="7" t="str">
        <f>"2021010528"</f>
        <v>2021010528</v>
      </c>
      <c r="D36" s="17"/>
      <c r="E36" s="8" t="s">
        <v>26</v>
      </c>
      <c r="F36" s="8" t="s">
        <v>35</v>
      </c>
      <c r="G36" s="5">
        <v>57</v>
      </c>
      <c r="H36" s="1"/>
    </row>
    <row r="37" spans="1:8" ht="15">
      <c r="A37" s="2">
        <v>34</v>
      </c>
      <c r="B37" s="6" t="str">
        <f>"尹恒"</f>
        <v>尹恒</v>
      </c>
      <c r="C37" s="6" t="str">
        <f>"2021030813"</f>
        <v>2021030813</v>
      </c>
      <c r="D37" s="17"/>
      <c r="E37" s="12" t="s">
        <v>27</v>
      </c>
      <c r="F37" s="12" t="s">
        <v>45</v>
      </c>
      <c r="G37" s="5">
        <v>62.4</v>
      </c>
      <c r="H37" s="1"/>
    </row>
    <row r="38" spans="1:8" ht="15">
      <c r="A38" s="2">
        <v>35</v>
      </c>
      <c r="B38" s="6" t="str">
        <f>"陈杰"</f>
        <v>陈杰</v>
      </c>
      <c r="C38" s="6" t="str">
        <f>"2021030803"</f>
        <v>2021030803</v>
      </c>
      <c r="D38" s="17"/>
      <c r="E38" s="12"/>
      <c r="F38" s="12"/>
      <c r="G38" s="5">
        <v>56.2</v>
      </c>
      <c r="H38" s="1"/>
    </row>
    <row r="39" spans="1:8" ht="15">
      <c r="A39" s="2">
        <v>36</v>
      </c>
      <c r="B39" s="6" t="str">
        <f>"陈煜"</f>
        <v>陈煜</v>
      </c>
      <c r="C39" s="6" t="str">
        <f>"2021030805"</f>
        <v>2021030805</v>
      </c>
      <c r="D39" s="17"/>
      <c r="E39" s="12"/>
      <c r="F39" s="12"/>
      <c r="G39" s="5">
        <v>54.2</v>
      </c>
      <c r="H39" s="1"/>
    </row>
    <row r="40" spans="1:8" ht="15">
      <c r="A40" s="2">
        <v>37</v>
      </c>
      <c r="B40" s="6" t="str">
        <f>"易云凯"</f>
        <v>易云凯</v>
      </c>
      <c r="C40" s="6" t="str">
        <f>"2021030312"</f>
        <v>2021030312</v>
      </c>
      <c r="D40" s="17"/>
      <c r="E40" s="12" t="s">
        <v>28</v>
      </c>
      <c r="F40" s="12" t="s">
        <v>46</v>
      </c>
      <c r="G40" s="5">
        <v>68.6</v>
      </c>
      <c r="H40" s="1"/>
    </row>
    <row r="41" spans="1:8" ht="15">
      <c r="A41" s="2">
        <v>38</v>
      </c>
      <c r="B41" s="6" t="str">
        <f>"金勤"</f>
        <v>金勤</v>
      </c>
      <c r="C41" s="6" t="str">
        <f>"2021030314"</f>
        <v>2021030314</v>
      </c>
      <c r="D41" s="17"/>
      <c r="E41" s="12"/>
      <c r="F41" s="12"/>
      <c r="G41" s="5">
        <v>63.8</v>
      </c>
      <c r="H41" s="1"/>
    </row>
    <row r="42" spans="1:8" ht="15">
      <c r="A42" s="2">
        <v>39</v>
      </c>
      <c r="B42" s="6" t="str">
        <f>"陈新星"</f>
        <v>陈新星</v>
      </c>
      <c r="C42" s="6" t="str">
        <f>"2021030316"</f>
        <v>2021030316</v>
      </c>
      <c r="D42" s="17"/>
      <c r="E42" s="12"/>
      <c r="F42" s="12"/>
      <c r="G42" s="5">
        <v>60.4</v>
      </c>
      <c r="H42" s="1"/>
    </row>
    <row r="43" spans="1:8" ht="15">
      <c r="A43" s="2">
        <v>40</v>
      </c>
      <c r="B43" s="6" t="str">
        <f>"朱果"</f>
        <v>朱果</v>
      </c>
      <c r="C43" s="6" t="str">
        <f>"2021030412"</f>
        <v>2021030412</v>
      </c>
      <c r="D43" s="17"/>
      <c r="E43" s="12" t="s">
        <v>29</v>
      </c>
      <c r="F43" s="12" t="s">
        <v>36</v>
      </c>
      <c r="G43" s="5">
        <v>68.6</v>
      </c>
      <c r="H43" s="1"/>
    </row>
    <row r="44" spans="1:8" ht="15">
      <c r="A44" s="2">
        <v>41</v>
      </c>
      <c r="B44" s="6" t="str">
        <f>"莫金金"</f>
        <v>莫金金</v>
      </c>
      <c r="C44" s="6" t="str">
        <f>"2021030417"</f>
        <v>2021030417</v>
      </c>
      <c r="D44" s="17"/>
      <c r="E44" s="12"/>
      <c r="F44" s="12"/>
      <c r="G44" s="5">
        <v>66.8</v>
      </c>
      <c r="H44" s="1"/>
    </row>
    <row r="45" spans="1:8" ht="15">
      <c r="A45" s="2">
        <v>42</v>
      </c>
      <c r="B45" s="6" t="str">
        <f>"林文娟"</f>
        <v>林文娟</v>
      </c>
      <c r="C45" s="6" t="str">
        <f>"2021030418"</f>
        <v>2021030418</v>
      </c>
      <c r="D45" s="17"/>
      <c r="E45" s="12"/>
      <c r="F45" s="12"/>
      <c r="G45" s="5">
        <v>63</v>
      </c>
      <c r="H45" s="1"/>
    </row>
  </sheetData>
  <mergeCells count="31">
    <mergeCell ref="F43:F45"/>
    <mergeCell ref="E34:E35"/>
    <mergeCell ref="F34:F35"/>
    <mergeCell ref="D4:D9"/>
    <mergeCell ref="E4:E9"/>
    <mergeCell ref="D10:D15"/>
    <mergeCell ref="E10:E15"/>
    <mergeCell ref="D16:D22"/>
    <mergeCell ref="E16:E22"/>
    <mergeCell ref="D23:D24"/>
    <mergeCell ref="E23:E24"/>
    <mergeCell ref="D25:D45"/>
    <mergeCell ref="E25:E27"/>
    <mergeCell ref="E28:E33"/>
    <mergeCell ref="E37:E39"/>
    <mergeCell ref="E40:E42"/>
    <mergeCell ref="E43:E45"/>
    <mergeCell ref="F4:F5"/>
    <mergeCell ref="F6:F9"/>
    <mergeCell ref="F10:F11"/>
    <mergeCell ref="F12:F13"/>
    <mergeCell ref="F37:F39"/>
    <mergeCell ref="F40:F42"/>
    <mergeCell ref="A2:H2"/>
    <mergeCell ref="F23:F24"/>
    <mergeCell ref="F25:F27"/>
    <mergeCell ref="F28:F33"/>
    <mergeCell ref="F14:F15"/>
    <mergeCell ref="F16:F17"/>
    <mergeCell ref="F18:F20"/>
    <mergeCell ref="F21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2022-03-09T09:38:04Z</cp:lastPrinted>
  <dcterms:created xsi:type="dcterms:W3CDTF">1996-12-17T01:32:42Z</dcterms:created>
  <dcterms:modified xsi:type="dcterms:W3CDTF">2022-03-09T09:47:03Z</dcterms:modified>
  <cp:category/>
  <cp:version/>
  <cp:contentType/>
  <cp:contentStatus/>
</cp:coreProperties>
</file>